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ka\Documents\Kláštery\Klášterní muzeum\Mobiliář\Zámečnické výrobky\"/>
    </mc:Choice>
  </mc:AlternateContent>
  <xr:revisionPtr revIDLastSave="0" documentId="8_{1CE0E9A0-6A1F-477F-9D5E-F18F4BB13F9B}" xr6:coauthVersionLast="47" xr6:coauthVersionMax="47" xr10:uidLastSave="{00000000-0000-0000-0000-000000000000}"/>
  <bookViews>
    <workbookView xWindow="1815" yWindow="1815" windowWidth="18000" windowHeight="936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M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'M1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'M1 01 Pol'!$A$1:$Y$49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G42" i="1"/>
  <c r="F42" i="1"/>
  <c r="G41" i="1"/>
  <c r="F41" i="1"/>
  <c r="G39" i="1"/>
  <c r="F39" i="1"/>
  <c r="G48" i="12"/>
  <c r="BA37" i="12"/>
  <c r="BA20" i="12"/>
  <c r="BA11" i="12"/>
  <c r="G8" i="12"/>
  <c r="I8" i="12"/>
  <c r="O8" i="12"/>
  <c r="Q8" i="12"/>
  <c r="G9" i="12"/>
  <c r="M9" i="12" s="1"/>
  <c r="M8" i="12" s="1"/>
  <c r="I9" i="12"/>
  <c r="K9" i="12"/>
  <c r="K8" i="12" s="1"/>
  <c r="O9" i="12"/>
  <c r="Q9" i="12"/>
  <c r="V9" i="12"/>
  <c r="V8" i="12" s="1"/>
  <c r="G18" i="12"/>
  <c r="I18" i="12"/>
  <c r="K18" i="12"/>
  <c r="M18" i="12"/>
  <c r="O18" i="12"/>
  <c r="Q18" i="12"/>
  <c r="V18" i="12"/>
  <c r="G27" i="12"/>
  <c r="O27" i="12"/>
  <c r="G28" i="12"/>
  <c r="M28" i="12" s="1"/>
  <c r="M27" i="12" s="1"/>
  <c r="I28" i="12"/>
  <c r="I27" i="12" s="1"/>
  <c r="K28" i="12"/>
  <c r="K27" i="12" s="1"/>
  <c r="O28" i="12"/>
  <c r="Q28" i="12"/>
  <c r="Q27" i="12" s="1"/>
  <c r="V28" i="12"/>
  <c r="V27" i="12" s="1"/>
  <c r="G31" i="12"/>
  <c r="M31" i="12" s="1"/>
  <c r="I31" i="12"/>
  <c r="K31" i="12"/>
  <c r="O31" i="12"/>
  <c r="Q31" i="12"/>
  <c r="V31" i="12"/>
  <c r="K34" i="12"/>
  <c r="V34" i="12"/>
  <c r="G35" i="12"/>
  <c r="G34" i="12" s="1"/>
  <c r="I35" i="12"/>
  <c r="I34" i="12" s="1"/>
  <c r="K35" i="12"/>
  <c r="O35" i="12"/>
  <c r="O34" i="12" s="1"/>
  <c r="Q35" i="12"/>
  <c r="Q34" i="12" s="1"/>
  <c r="V35" i="12"/>
  <c r="AE48" i="12"/>
  <c r="AF48" i="12"/>
  <c r="I20" i="1"/>
  <c r="I19" i="1"/>
  <c r="I18" i="1"/>
  <c r="I17" i="1"/>
  <c r="I16" i="1"/>
  <c r="I56" i="1"/>
  <c r="J55" i="1" s="1"/>
  <c r="F43" i="1"/>
  <c r="G23" i="1" s="1"/>
  <c r="G43" i="1"/>
  <c r="G25" i="1" s="1"/>
  <c r="H43" i="1"/>
  <c r="I43" i="1"/>
  <c r="J42" i="1" s="1"/>
  <c r="I42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53" i="1" l="1"/>
  <c r="J54" i="1"/>
  <c r="I41" i="1"/>
  <c r="A27" i="1"/>
  <c r="M35" i="12"/>
  <c r="M34" i="12" s="1"/>
  <c r="I21" i="1"/>
  <c r="J41" i="1"/>
  <c r="J39" i="1"/>
  <c r="J43" i="1" s="1"/>
  <c r="J56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Katka</author>
  </authors>
  <commentList>
    <comment ref="S6" authorId="0" shapeId="0" xr:uid="{F12F10A6-F268-464F-A2F9-F281B19B64E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4BB5543-F886-439F-88CB-A9AF6F171EB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<sst xmlns="http://schemas.openxmlformats.org/spreadsheetml/2006/main" count="248" uniqueCount="145">
  <si>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</si>
  <si>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</si>
  <si>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</si>
  <si>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</si>
  <si>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</si>
  <si>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</si>
  <si>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</si>
  <si>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</si>
  <si>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</si>
  <si>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</si>
  <si>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</si>
  <si>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</si>
  <si>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</si>
  <si>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</si>
  <si>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</si>
  <si>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</si>
  <si>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</si>
  <si>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</si>
  <si>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</si>
  <si>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</si>
  <si>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</si>
  <si>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</si>
  <si>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</si>
  <si>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</si>
  <si>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</si>
  <si>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</si>
  <si>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</si>
  <si>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</si>
  <si>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</si>
  <si>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</si>
  <si>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</si>
  <si>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</si>
  <si>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</si>
  <si>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</si>
  <si>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</si>
  <si>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</si>
  <si>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</si>
  <si>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</si>
  <si>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</si>
  <si>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</si>
  <si>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</si>
  <si>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</si>
  <si>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</si>
  <si>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</si>
  <si>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Mobiliář</t>
  </si>
  <si>
    <t>M1</t>
  </si>
  <si>
    <t>Klášterní muzeum - mobiliář - zámečnická výroba</t>
  </si>
  <si>
    <t>Objekt:</t>
  </si>
  <si>
    <t>Rozpočet:</t>
  </si>
  <si>
    <t>KČK 2022/01d</t>
  </si>
  <si>
    <t>Kláštery Český Krumlov - Klášterní muzeum - mobiliář - Z</t>
  </si>
  <si>
    <t>Městské divadlo Český Krumlov o.p.s.</t>
  </si>
  <si>
    <t>65006267</t>
  </si>
  <si>
    <t>Stavba</t>
  </si>
  <si>
    <t>Provozní soubor</t>
  </si>
  <si>
    <t>Celkem za stavbu</t>
  </si>
  <si>
    <t>CZK</t>
  </si>
  <si>
    <t>#POPS</t>
  </si>
  <si>
    <t>Popis stavby: KČK 2022/01d - Kláštery Český Krumlov - Klášterní muzeum - mobiliář - Z</t>
  </si>
  <si>
    <t>#POPO</t>
  </si>
  <si>
    <t>Popis objektu: M1 - Klášterní muzeum - mobiliář - zámečnická výroba</t>
  </si>
  <si>
    <t>#POPR</t>
  </si>
  <si>
    <t>Popis rozpočtu: 01 - Mobiliář</t>
  </si>
  <si>
    <t>Rekapitulace dílů</t>
  </si>
  <si>
    <t>Typ dílu</t>
  </si>
  <si>
    <t>MBI</t>
  </si>
  <si>
    <t>Mobiliář interiérový</t>
  </si>
  <si>
    <t>INST</t>
  </si>
  <si>
    <t>Instalace a instalační materiál</t>
  </si>
  <si>
    <t>PP</t>
  </si>
  <si>
    <t>Polepy a dibond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</si>
  <si>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</si>
  <si>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</si>
  <si>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</si>
  <si>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</si>
  <si>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</si>
  <si>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</si>
  <si>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</si>
  <si>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</si>
  <si>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</si>
  <si>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</si>
  <si>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</si>
  <si>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</si>
  <si>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</si>
  <si>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</si>
  <si>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</si>
  <si>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</si>
  <si>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</si>
  <si>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</si>
  <si>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</si>
  <si>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</si>
  <si>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</si>
  <si>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</si>
  <si>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</si>
  <si>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</si>
  <si>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</si>
  <si>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</si>
  <si>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</si>
  <si>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</si>
  <si>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</si>
  <si>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</si>
  <si>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</si>
  <si>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</si>
  <si>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MB - 05</t>
  </si>
  <si>
    <t>Expoziční samostojný zešikmený panel, rozměry Š: 2100 mm, V: 900 mm, H: 460 mm, tl. plechu 2 mm</t>
  </si>
  <si>
    <t>kus</t>
  </si>
  <si>
    <t>Vlastní</t>
  </si>
  <si>
    <t>Indiv</t>
  </si>
  <si>
    <t>Specifikace</t>
  </si>
  <si>
    <t>Běžná</t>
  </si>
  <si>
    <t>POL3_</t>
  </si>
  <si>
    <t>KONSTRUKCE:</t>
  </si>
  <si>
    <t>POP</t>
  </si>
  <si>
    <t>JE TVOŘENA JEDNÍM PRVKEM OHLÉHO PLECHU TL. 2 MM A PRVKEM ROVNÉHO PLECHU O TL. 6 MM, KTERÝ PLNÍ POUZE FUNKCI ZÁVAŽÍ. SPODNÍ STRANA KONSTRUKCE BUDE OPATŘENA GUMOVÝMI TERČI, KTERÉ BUDOU VYMEZOVAT PODLAHOVÉ NEROVNOSTI.</t>
  </si>
  <si>
    <t/>
  </si>
  <si>
    <t>POVRCHOVÁ ÚPRAVA:</t>
  </si>
  <si>
    <t>CELÁ KONSTRUKCE BUDE OPATŘENA NÁSTŘIKEM (KOMAXIT - BÍLÁ - RAL 9003 - SIGNALWEIS)</t>
  </si>
  <si>
    <t>Klášterní muzeum - mobiliář - výkres č.8 - nakloněný textový panel : 8</t>
  </si>
  <si>
    <t>VV</t>
  </si>
  <si>
    <t xml:space="preserve">umístění: 1.NP - křížová chodba (anbit) - vnitřní stěna : </t>
  </si>
  <si>
    <t>SPU</t>
  </si>
  <si>
    <t>MB - 06</t>
  </si>
  <si>
    <t>Klášterní muzeum - mobiliář - výkres č.8 - nakloněný textový panel : 1</t>
  </si>
  <si>
    <t xml:space="preserve">umístění: 1.NP - křížová chodba (anbit) - vnější stěna : </t>
  </si>
  <si>
    <t>900      RT6</t>
  </si>
  <si>
    <t>Instalace vybavení</t>
  </si>
  <si>
    <t>h</t>
  </si>
  <si>
    <t>HZS</t>
  </si>
  <si>
    <t>POL10_</t>
  </si>
  <si>
    <t>instalace nástěnných panelů : 90</t>
  </si>
  <si>
    <t>MAT2</t>
  </si>
  <si>
    <t>Instalační materiál - chemické kotvy, roxory, apod.</t>
  </si>
  <si>
    <t>Nástěnné panely : 19*2</t>
  </si>
  <si>
    <t>POPISKA 1</t>
  </si>
  <si>
    <t>Nástěnný panel s textovým polepem 200 x 1100 mm, nosná konstrukce pro dibondovou desku</t>
  </si>
  <si>
    <t>Práce</t>
  </si>
  <si>
    <t>POL1_</t>
  </si>
  <si>
    <t>POPIS KONSTRUKCE:</t>
  </si>
  <si>
    <t>PANEL JE TVOŘEN DVĚMA HLINÍKOVÝMI "U" PROFILY, KTERÉ JSOU NA ZADNÍ HRANĚ SVAŘENY K ROVNÉMU PROFIU TL. 6 MM. PŘES TENTO ROVNÝ PROFIL JE CELÁ KONSTRUKCE KOTVENA DO STĚNY POMOCÍ VRUTŮ A HMOŽDINEK (SNADNÁ DEMONTÁŽ). DO PŘIKOTVENÉ KONSTRUKCE BUDE VSUNUT OBOUSTRANĚ POLEPENÝ PANEL DIBOND 8-9 MM. KOTVÍCÍ PRVKY BUDOU KRYTY NÁVLEKY.</t>
  </si>
  <si>
    <t>HLINÍKOVÁ KONSTRUKCE BUDE OPATŘENA NÁSTŘIKEM (POLYURETANOVÝ LAK - BÍLÁ - RAL 9003 -SIGNALWEIS)</t>
  </si>
  <si>
    <t>!!!!!!POUZE NOSNÁ HLINÍKOVÁ KCE S ÚCHYTY - DIBONDOVÁ DESKA S POLEPEM NENÍ SOUČÁSTÍ DODÁVKY !!!!!!!</t>
  </si>
  <si>
    <t>Klášterní muzeum - mobiliář - výkres č.9 - nástěnný panel : 19</t>
  </si>
  <si>
    <t xml:space="preserve">umístění: 1.NP - křížová chodba (ambit) :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</si>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</sst>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hUvd/W+esu5VWfTVlEmE964RnfQneWcgj4zI9ElcJsk+usC0AVpa4nqZaNp8SYvzo5KGjbHsdDHymmTCMGS9jQ==" saltValue="XHcw+o47necfIypA40W6b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5799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2"/>
      <c r="F5" s="92"/>
      <c r="G5" s="92"/>
      <c r="H5" s="18" t="s">
        <v>40</v>
      </c>
      <c r="I5" s="129" t="s">
        <v>52</v>
      </c>
      <c r="J5" s="8"/>
    </row>
    <row r="6" spans="1:15" ht="15.75" customHeight="1" x14ac:dyDescent="0.2">
      <c r="A6" s="2"/>
      <c r="B6" s="28"/>
      <c r="C6" s="55"/>
      <c r="D6" s="86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5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6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200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SUMIF(F53:F55,A16,I53:I55)+SUMIF(F53:F55,"PSU",I53:I55)</f>
        <v>0</v>
      </c>
      <c r="J16" s="85"/>
    </row>
    <row r="17" spans="1:10" ht="23.25" customHeight="1" x14ac:dyDescent="0.2">
      <c r="A17" s="200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SUMIF(F53:F55,A17,I53:I55)</f>
        <v>0</v>
      </c>
      <c r="J17" s="85"/>
    </row>
    <row r="18" spans="1:10" ht="23.25" customHeight="1" x14ac:dyDescent="0.2">
      <c r="A18" s="200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SUMIF(F53:F55,A18,I53:I55)</f>
        <v>0</v>
      </c>
      <c r="J18" s="85"/>
    </row>
    <row r="19" spans="1:10" ht="23.25" customHeight="1" x14ac:dyDescent="0.2">
      <c r="A19" s="200" t="s">
        <v>71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SUMIF(F53:F55,A19,I53:I55)</f>
        <v>0</v>
      </c>
      <c r="J19" s="85"/>
    </row>
    <row r="20" spans="1:10" ht="23.25" customHeight="1" x14ac:dyDescent="0.2">
      <c r="A20" s="200" t="s">
        <v>72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SUMIF(F53:F55,A20,I53:I55)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I23*E23/100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53</v>
      </c>
      <c r="C39" s="149"/>
      <c r="D39" s="149"/>
      <c r="E39" s="149"/>
      <c r="F39" s="150">
        <f>'M1 01 Pol'!AE48</f>
        <v>0</v>
      </c>
      <c r="G39" s="151">
        <f>'M1 01 Pol'!AF48</f>
        <v>0</v>
      </c>
      <c r="H39" s="152"/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5"/>
      <c r="C40" s="156" t="s">
        <v>54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45</v>
      </c>
      <c r="C41" s="156" t="s">
        <v>46</v>
      </c>
      <c r="D41" s="156"/>
      <c r="E41" s="156"/>
      <c r="F41" s="157">
        <f>'M1 01 Pol'!AE48</f>
        <v>0</v>
      </c>
      <c r="G41" s="158">
        <f>'M1 01 Pol'!AF48</f>
        <v>0</v>
      </c>
      <c r="H41" s="158"/>
      <c r="I41" s="159">
        <f>F41+G41+H41</f>
        <v>0</v>
      </c>
      <c r="J41" s="160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'M1 01 Pol'!AE48</f>
        <v>0</v>
      </c>
      <c r="G42" s="152">
        <f>'M1 01 Pol'!AF48</f>
        <v>0</v>
      </c>
      <c r="H42" s="152"/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3" t="s">
        <v>55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5" spans="1:10" x14ac:dyDescent="0.2">
      <c r="A45" t="s">
        <v>57</v>
      </c>
      <c r="B45" t="s">
        <v>58</v>
      </c>
    </row>
    <row r="46" spans="1:10" x14ac:dyDescent="0.2">
      <c r="A46" t="s">
        <v>59</v>
      </c>
      <c r="B46" t="s">
        <v>60</v>
      </c>
    </row>
    <row r="47" spans="1:10" x14ac:dyDescent="0.2">
      <c r="A47" t="s">
        <v>61</v>
      </c>
      <c r="B47" t="s">
        <v>62</v>
      </c>
    </row>
    <row r="50" spans="1:10" ht="15.75" x14ac:dyDescent="0.25">
      <c r="B50" s="179" t="s">
        <v>63</v>
      </c>
    </row>
    <row r="52" spans="1:10" ht="25.5" customHeight="1" x14ac:dyDescent="0.2">
      <c r="A52" s="181"/>
      <c r="B52" s="184" t="s">
        <v>17</v>
      </c>
      <c r="C52" s="184" t="s">
        <v>5</v>
      </c>
      <c r="D52" s="185"/>
      <c r="E52" s="185"/>
      <c r="F52" s="186" t="s">
        <v>64</v>
      </c>
      <c r="G52" s="186"/>
      <c r="H52" s="186"/>
      <c r="I52" s="186" t="s">
        <v>29</v>
      </c>
      <c r="J52" s="186" t="s">
        <v>0</v>
      </c>
    </row>
    <row r="53" spans="1:10" ht="36.75" customHeight="1" x14ac:dyDescent="0.2">
      <c r="A53" s="182"/>
      <c r="B53" s="187" t="s">
        <v>65</v>
      </c>
      <c r="C53" s="188" t="s">
        <v>66</v>
      </c>
      <c r="D53" s="189"/>
      <c r="E53" s="189"/>
      <c r="F53" s="196" t="s">
        <v>25</v>
      </c>
      <c r="G53" s="197"/>
      <c r="H53" s="197"/>
      <c r="I53" s="197">
        <f>'M1 01 Pol'!G8</f>
        <v>0</v>
      </c>
      <c r="J53" s="193" t="str">
        <f>IF(I56=0,"",I53/I56*100)</f>
        <v/>
      </c>
    </row>
    <row r="54" spans="1:10" ht="36.75" customHeight="1" x14ac:dyDescent="0.2">
      <c r="A54" s="182"/>
      <c r="B54" s="187" t="s">
        <v>67</v>
      </c>
      <c r="C54" s="188" t="s">
        <v>68</v>
      </c>
      <c r="D54" s="189"/>
      <c r="E54" s="189"/>
      <c r="F54" s="196" t="s">
        <v>26</v>
      </c>
      <c r="G54" s="197"/>
      <c r="H54" s="197"/>
      <c r="I54" s="197">
        <f>'M1 01 Pol'!G27</f>
        <v>0</v>
      </c>
      <c r="J54" s="193" t="str">
        <f>IF(I56=0,"",I54/I56*100)</f>
        <v/>
      </c>
    </row>
    <row r="55" spans="1:10" ht="36.75" customHeight="1" x14ac:dyDescent="0.2">
      <c r="A55" s="182"/>
      <c r="B55" s="187" t="s">
        <v>69</v>
      </c>
      <c r="C55" s="188" t="s">
        <v>70</v>
      </c>
      <c r="D55" s="189"/>
      <c r="E55" s="189"/>
      <c r="F55" s="196" t="s">
        <v>26</v>
      </c>
      <c r="G55" s="197"/>
      <c r="H55" s="197"/>
      <c r="I55" s="197">
        <f>'M1 01 Pol'!G34</f>
        <v>0</v>
      </c>
      <c r="J55" s="193" t="str">
        <f>IF(I56=0,"",I55/I56*100)</f>
        <v/>
      </c>
    </row>
    <row r="56" spans="1:10" ht="25.5" customHeight="1" x14ac:dyDescent="0.2">
      <c r="A56" s="183"/>
      <c r="B56" s="190" t="s">
        <v>1</v>
      </c>
      <c r="C56" s="191"/>
      <c r="D56" s="192"/>
      <c r="E56" s="192"/>
      <c r="F56" s="198"/>
      <c r="G56" s="199"/>
      <c r="H56" s="199"/>
      <c r="I56" s="199">
        <f>SUM(I53:I55)</f>
        <v>0</v>
      </c>
      <c r="J56" s="194">
        <f>SUM(J53:J55)</f>
        <v>0</v>
      </c>
    </row>
    <row r="57" spans="1:10" x14ac:dyDescent="0.2">
      <c r="F57" s="136"/>
      <c r="G57" s="136"/>
      <c r="H57" s="136"/>
      <c r="I57" s="136"/>
      <c r="J57" s="195"/>
    </row>
    <row r="58" spans="1:10" x14ac:dyDescent="0.2">
      <c r="F58" s="136"/>
      <c r="G58" s="136"/>
      <c r="H58" s="136"/>
      <c r="I58" s="136"/>
      <c r="J58" s="195"/>
    </row>
    <row r="59" spans="1:10" x14ac:dyDescent="0.2">
      <c r="F59" s="136"/>
      <c r="G59" s="136"/>
      <c r="H59" s="136"/>
      <c r="I59" s="136"/>
      <c r="J59" s="195"/>
    </row>
  </sheetData>
  <sheetProtection algorithmName="SHA-512" hashValue="hnyc/+me7kdbwVQTXHsqniQRB+A2qsU8dqUpNW0vv8B+hD5RoQ5xZqku7B3yt6y5QggMXCS5TVJeWyKf410Y4g==" saltValue="WgLymUKMXwKidZJDOgQeN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3:E53"/>
    <mergeCell ref="C54:E54"/>
    <mergeCell ref="C55:E55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algorithmName="SHA-512" hashValue="dq1IrbVGzR4KumOVouD584VDp9rcpSd3DqmWnSjFVsYlI3jYsRsTvP+HO2RAq5RhTHkvoYnuf8wQdjv+4c50gQ==" saltValue="qjwQG4v4W7UzsxA20gWbZ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16E80-6944-401E-822F-74407EDA3CC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1" t="s">
        <v>73</v>
      </c>
      <c r="B1" s="201"/>
      <c r="C1" s="201"/>
      <c r="D1" s="201"/>
      <c r="E1" s="201"/>
      <c r="F1" s="201"/>
      <c r="G1" s="201"/>
      <c r="AG1" t="s">
        <v>74</v>
      </c>
    </row>
    <row r="2" spans="1:60" ht="24.95" customHeight="1" x14ac:dyDescent="0.2">
      <c r="A2" s="202" t="s">
        <v>7</v>
      </c>
      <c r="B2" s="49" t="s">
        <v>49</v>
      </c>
      <c r="C2" s="205" t="s">
        <v>50</v>
      </c>
      <c r="D2" s="203"/>
      <c r="E2" s="203"/>
      <c r="F2" s="203"/>
      <c r="G2" s="204"/>
      <c r="AG2" t="s">
        <v>75</v>
      </c>
    </row>
    <row r="3" spans="1:60" ht="24.95" customHeight="1" x14ac:dyDescent="0.2">
      <c r="A3" s="202" t="s">
        <v>8</v>
      </c>
      <c r="B3" s="49" t="s">
        <v>45</v>
      </c>
      <c r="C3" s="205" t="s">
        <v>46</v>
      </c>
      <c r="D3" s="203"/>
      <c r="E3" s="203"/>
      <c r="F3" s="203"/>
      <c r="G3" s="204"/>
      <c r="AC3" s="180" t="s">
        <v>76</v>
      </c>
      <c r="AG3" t="s">
        <v>77</v>
      </c>
    </row>
    <row r="4" spans="1:60" ht="24.95" customHeight="1" x14ac:dyDescent="0.2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78</v>
      </c>
    </row>
    <row r="5" spans="1:60" x14ac:dyDescent="0.2">
      <c r="D5" s="10"/>
    </row>
    <row r="6" spans="1:60" ht="38.25" x14ac:dyDescent="0.2">
      <c r="A6" s="212" t="s">
        <v>79</v>
      </c>
      <c r="B6" s="214" t="s">
        <v>80</v>
      </c>
      <c r="C6" s="214" t="s">
        <v>81</v>
      </c>
      <c r="D6" s="213" t="s">
        <v>82</v>
      </c>
      <c r="E6" s="212" t="s">
        <v>83</v>
      </c>
      <c r="F6" s="211" t="s">
        <v>84</v>
      </c>
      <c r="G6" s="212" t="s">
        <v>29</v>
      </c>
      <c r="H6" s="215" t="s">
        <v>30</v>
      </c>
      <c r="I6" s="215" t="s">
        <v>85</v>
      </c>
      <c r="J6" s="215" t="s">
        <v>31</v>
      </c>
      <c r="K6" s="215" t="s">
        <v>86</v>
      </c>
      <c r="L6" s="215" t="s">
        <v>87</v>
      </c>
      <c r="M6" s="215" t="s">
        <v>88</v>
      </c>
      <c r="N6" s="215" t="s">
        <v>89</v>
      </c>
      <c r="O6" s="215" t="s">
        <v>90</v>
      </c>
      <c r="P6" s="215" t="s">
        <v>91</v>
      </c>
      <c r="Q6" s="215" t="s">
        <v>92</v>
      </c>
      <c r="R6" s="215" t="s">
        <v>93</v>
      </c>
      <c r="S6" s="215" t="s">
        <v>94</v>
      </c>
      <c r="T6" s="215" t="s">
        <v>95</v>
      </c>
      <c r="U6" s="215" t="s">
        <v>96</v>
      </c>
      <c r="V6" s="215" t="s">
        <v>97</v>
      </c>
      <c r="W6" s="215" t="s">
        <v>98</v>
      </c>
      <c r="X6" s="215" t="s">
        <v>99</v>
      </c>
      <c r="Y6" s="215" t="s">
        <v>100</v>
      </c>
    </row>
    <row r="7" spans="1:60" hidden="1" x14ac:dyDescent="0.2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7"/>
      <c r="O7" s="217"/>
      <c r="P7" s="217"/>
      <c r="Q7" s="217"/>
      <c r="R7" s="218"/>
      <c r="S7" s="218"/>
      <c r="T7" s="218"/>
      <c r="U7" s="218"/>
      <c r="V7" s="218"/>
      <c r="W7" s="218"/>
      <c r="X7" s="218"/>
      <c r="Y7" s="218"/>
    </row>
    <row r="8" spans="1:60" x14ac:dyDescent="0.2">
      <c r="A8" s="233" t="s">
        <v>101</v>
      </c>
      <c r="B8" s="234" t="s">
        <v>65</v>
      </c>
      <c r="C8" s="251" t="s">
        <v>66</v>
      </c>
      <c r="D8" s="235"/>
      <c r="E8" s="236"/>
      <c r="F8" s="237"/>
      <c r="G8" s="237">
        <f>SUMIF(AG9:AG26,"&lt;&gt;NOR",G9:G26)</f>
        <v>0</v>
      </c>
      <c r="H8" s="237"/>
      <c r="I8" s="237">
        <f>SUM(I9:I26)</f>
        <v>0</v>
      </c>
      <c r="J8" s="237"/>
      <c r="K8" s="237">
        <f>SUM(K9:K26)</f>
        <v>0</v>
      </c>
      <c r="L8" s="237"/>
      <c r="M8" s="237">
        <f>SUM(M9:M26)</f>
        <v>0</v>
      </c>
      <c r="N8" s="236"/>
      <c r="O8" s="236">
        <f>SUM(O9:O26)</f>
        <v>0.36</v>
      </c>
      <c r="P8" s="236"/>
      <c r="Q8" s="236">
        <f>SUM(Q9:Q26)</f>
        <v>0</v>
      </c>
      <c r="R8" s="237"/>
      <c r="S8" s="237"/>
      <c r="T8" s="238"/>
      <c r="U8" s="232"/>
      <c r="V8" s="232">
        <f>SUM(V9:V26)</f>
        <v>0</v>
      </c>
      <c r="W8" s="232"/>
      <c r="X8" s="232"/>
      <c r="Y8" s="232"/>
      <c r="AG8" t="s">
        <v>102</v>
      </c>
    </row>
    <row r="9" spans="1:60" ht="22.5" outlineLevel="1" x14ac:dyDescent="0.2">
      <c r="A9" s="240">
        <v>1</v>
      </c>
      <c r="B9" s="241" t="s">
        <v>103</v>
      </c>
      <c r="C9" s="252" t="s">
        <v>104</v>
      </c>
      <c r="D9" s="242" t="s">
        <v>105</v>
      </c>
      <c r="E9" s="243">
        <v>8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0.04</v>
      </c>
      <c r="O9" s="243">
        <f>ROUND(E9*N9,2)</f>
        <v>0.32</v>
      </c>
      <c r="P9" s="243">
        <v>0</v>
      </c>
      <c r="Q9" s="243">
        <f>ROUND(E9*P9,2)</f>
        <v>0</v>
      </c>
      <c r="R9" s="245"/>
      <c r="S9" s="245" t="s">
        <v>106</v>
      </c>
      <c r="T9" s="246" t="s">
        <v>107</v>
      </c>
      <c r="U9" s="226">
        <v>0</v>
      </c>
      <c r="V9" s="226">
        <f>ROUND(E9*U9,2)</f>
        <v>0</v>
      </c>
      <c r="W9" s="226"/>
      <c r="X9" s="226" t="s">
        <v>108</v>
      </c>
      <c r="Y9" s="226" t="s">
        <v>109</v>
      </c>
      <c r="Z9" s="216"/>
      <c r="AA9" s="216"/>
      <c r="AB9" s="216"/>
      <c r="AC9" s="216"/>
      <c r="AD9" s="216"/>
      <c r="AE9" s="216"/>
      <c r="AF9" s="216"/>
      <c r="AG9" s="216" t="s">
        <v>110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2" x14ac:dyDescent="0.2">
      <c r="A10" s="223"/>
      <c r="B10" s="224"/>
      <c r="C10" s="253" t="s">
        <v>111</v>
      </c>
      <c r="D10" s="247"/>
      <c r="E10" s="247"/>
      <c r="F10" s="247"/>
      <c r="G10" s="247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6"/>
      <c r="AA10" s="216"/>
      <c r="AB10" s="216"/>
      <c r="AC10" s="216"/>
      <c r="AD10" s="216"/>
      <c r="AE10" s="216"/>
      <c r="AF10" s="216"/>
      <c r="AG10" s="216" t="s">
        <v>112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ht="33.75" outlineLevel="3" x14ac:dyDescent="0.2">
      <c r="A11" s="223"/>
      <c r="B11" s="224"/>
      <c r="C11" s="254" t="s">
        <v>113</v>
      </c>
      <c r="D11" s="249"/>
      <c r="E11" s="249"/>
      <c r="F11" s="249"/>
      <c r="G11" s="249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26"/>
      <c r="Z11" s="216"/>
      <c r="AA11" s="216"/>
      <c r="AB11" s="216"/>
      <c r="AC11" s="216"/>
      <c r="AD11" s="216"/>
      <c r="AE11" s="216"/>
      <c r="AF11" s="216"/>
      <c r="AG11" s="216" t="s">
        <v>112</v>
      </c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48" t="str">
        <f>C11</f>
        <v>JE TVOŘENA JEDNÍM PRVKEM OHLÉHO PLECHU TL. 2 MM A PRVKEM ROVNÉHO PLECHU O TL. 6 MM, KTERÝ PLNÍ POUZE FUNKCI ZÁVAŽÍ. SPODNÍ STRANA KONSTRUKCE BUDE OPATŘENA GUMOVÝMI TERČI, KTERÉ BUDOU VYMEZOVAT PODLAHOVÉ NEROVNOSTI.</v>
      </c>
      <c r="BB11" s="216"/>
      <c r="BC11" s="216"/>
      <c r="BD11" s="216"/>
      <c r="BE11" s="216"/>
      <c r="BF11" s="216"/>
      <c r="BG11" s="216"/>
      <c r="BH11" s="216"/>
    </row>
    <row r="12" spans="1:60" outlineLevel="3" x14ac:dyDescent="0.2">
      <c r="A12" s="223"/>
      <c r="B12" s="224"/>
      <c r="C12" s="255" t="s">
        <v>114</v>
      </c>
      <c r="D12" s="227"/>
      <c r="E12" s="228"/>
      <c r="F12" s="229"/>
      <c r="G12" s="229"/>
      <c r="H12" s="226"/>
      <c r="I12" s="226"/>
      <c r="J12" s="226"/>
      <c r="K12" s="226"/>
      <c r="L12" s="226"/>
      <c r="M12" s="226"/>
      <c r="N12" s="225"/>
      <c r="O12" s="225"/>
      <c r="P12" s="225"/>
      <c r="Q12" s="225"/>
      <c r="R12" s="226"/>
      <c r="S12" s="226"/>
      <c r="T12" s="226"/>
      <c r="U12" s="226"/>
      <c r="V12" s="226"/>
      <c r="W12" s="226"/>
      <c r="X12" s="226"/>
      <c r="Y12" s="226"/>
      <c r="Z12" s="216"/>
      <c r="AA12" s="216"/>
      <c r="AB12" s="216"/>
      <c r="AC12" s="216"/>
      <c r="AD12" s="216"/>
      <c r="AE12" s="216"/>
      <c r="AF12" s="216"/>
      <c r="AG12" s="216" t="s">
        <v>112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3" x14ac:dyDescent="0.2">
      <c r="A13" s="223"/>
      <c r="B13" s="224"/>
      <c r="C13" s="254" t="s">
        <v>115</v>
      </c>
      <c r="D13" s="249"/>
      <c r="E13" s="249"/>
      <c r="F13" s="249"/>
      <c r="G13" s="249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26"/>
      <c r="Z13" s="216"/>
      <c r="AA13" s="216"/>
      <c r="AB13" s="216"/>
      <c r="AC13" s="216"/>
      <c r="AD13" s="216"/>
      <c r="AE13" s="216"/>
      <c r="AF13" s="216"/>
      <c r="AG13" s="216" t="s">
        <v>112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3" x14ac:dyDescent="0.2">
      <c r="A14" s="223"/>
      <c r="B14" s="224"/>
      <c r="C14" s="254" t="s">
        <v>116</v>
      </c>
      <c r="D14" s="249"/>
      <c r="E14" s="249"/>
      <c r="F14" s="249"/>
      <c r="G14" s="249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26"/>
      <c r="Z14" s="216"/>
      <c r="AA14" s="216"/>
      <c r="AB14" s="216"/>
      <c r="AC14" s="216"/>
      <c r="AD14" s="216"/>
      <c r="AE14" s="216"/>
      <c r="AF14" s="216"/>
      <c r="AG14" s="216" t="s">
        <v>112</v>
      </c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2" x14ac:dyDescent="0.2">
      <c r="A15" s="223"/>
      <c r="B15" s="224"/>
      <c r="C15" s="256" t="s">
        <v>117</v>
      </c>
      <c r="D15" s="230"/>
      <c r="E15" s="231">
        <v>8</v>
      </c>
      <c r="F15" s="226"/>
      <c r="G15" s="226"/>
      <c r="H15" s="226"/>
      <c r="I15" s="226"/>
      <c r="J15" s="226"/>
      <c r="K15" s="226"/>
      <c r="L15" s="226"/>
      <c r="M15" s="226"/>
      <c r="N15" s="225"/>
      <c r="O15" s="225"/>
      <c r="P15" s="225"/>
      <c r="Q15" s="225"/>
      <c r="R15" s="226"/>
      <c r="S15" s="226"/>
      <c r="T15" s="226"/>
      <c r="U15" s="226"/>
      <c r="V15" s="226"/>
      <c r="W15" s="226"/>
      <c r="X15" s="226"/>
      <c r="Y15" s="226"/>
      <c r="Z15" s="216"/>
      <c r="AA15" s="216"/>
      <c r="AB15" s="216"/>
      <c r="AC15" s="216"/>
      <c r="AD15" s="216"/>
      <c r="AE15" s="216"/>
      <c r="AF15" s="216"/>
      <c r="AG15" s="216" t="s">
        <v>118</v>
      </c>
      <c r="AH15" s="216"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3" x14ac:dyDescent="0.2">
      <c r="A16" s="223"/>
      <c r="B16" s="224"/>
      <c r="C16" s="256" t="s">
        <v>119</v>
      </c>
      <c r="D16" s="230"/>
      <c r="E16" s="231"/>
      <c r="F16" s="226"/>
      <c r="G16" s="226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26"/>
      <c r="Z16" s="216"/>
      <c r="AA16" s="216"/>
      <c r="AB16" s="216"/>
      <c r="AC16" s="216"/>
      <c r="AD16" s="216"/>
      <c r="AE16" s="216"/>
      <c r="AF16" s="216"/>
      <c r="AG16" s="216" t="s">
        <v>118</v>
      </c>
      <c r="AH16" s="216"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2" x14ac:dyDescent="0.2">
      <c r="A17" s="223"/>
      <c r="B17" s="224"/>
      <c r="C17" s="257"/>
      <c r="D17" s="250"/>
      <c r="E17" s="250"/>
      <c r="F17" s="250"/>
      <c r="G17" s="250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26"/>
      <c r="Z17" s="216"/>
      <c r="AA17" s="216"/>
      <c r="AB17" s="216"/>
      <c r="AC17" s="216"/>
      <c r="AD17" s="216"/>
      <c r="AE17" s="216"/>
      <c r="AF17" s="216"/>
      <c r="AG17" s="216" t="s">
        <v>120</v>
      </c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ht="22.5" outlineLevel="1" x14ac:dyDescent="0.2">
      <c r="A18" s="240">
        <v>2</v>
      </c>
      <c r="B18" s="241" t="s">
        <v>121</v>
      </c>
      <c r="C18" s="252" t="s">
        <v>104</v>
      </c>
      <c r="D18" s="242" t="s">
        <v>105</v>
      </c>
      <c r="E18" s="243">
        <v>1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3">
        <v>0.04</v>
      </c>
      <c r="O18" s="243">
        <f>ROUND(E18*N18,2)</f>
        <v>0.04</v>
      </c>
      <c r="P18" s="243">
        <v>0</v>
      </c>
      <c r="Q18" s="243">
        <f>ROUND(E18*P18,2)</f>
        <v>0</v>
      </c>
      <c r="R18" s="245"/>
      <c r="S18" s="245" t="s">
        <v>106</v>
      </c>
      <c r="T18" s="246" t="s">
        <v>107</v>
      </c>
      <c r="U18" s="226">
        <v>0</v>
      </c>
      <c r="V18" s="226">
        <f>ROUND(E18*U18,2)</f>
        <v>0</v>
      </c>
      <c r="W18" s="226"/>
      <c r="X18" s="226" t="s">
        <v>108</v>
      </c>
      <c r="Y18" s="226" t="s">
        <v>109</v>
      </c>
      <c r="Z18" s="216"/>
      <c r="AA18" s="216"/>
      <c r="AB18" s="216"/>
      <c r="AC18" s="216"/>
      <c r="AD18" s="216"/>
      <c r="AE18" s="216"/>
      <c r="AF18" s="216"/>
      <c r="AG18" s="216" t="s">
        <v>110</v>
      </c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2" x14ac:dyDescent="0.2">
      <c r="A19" s="223"/>
      <c r="B19" s="224"/>
      <c r="C19" s="253" t="s">
        <v>111</v>
      </c>
      <c r="D19" s="247"/>
      <c r="E19" s="247"/>
      <c r="F19" s="247"/>
      <c r="G19" s="247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26"/>
      <c r="Z19" s="216"/>
      <c r="AA19" s="216"/>
      <c r="AB19" s="216"/>
      <c r="AC19" s="216"/>
      <c r="AD19" s="216"/>
      <c r="AE19" s="216"/>
      <c r="AF19" s="216"/>
      <c r="AG19" s="216" t="s">
        <v>112</v>
      </c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ht="33.75" outlineLevel="3" x14ac:dyDescent="0.2">
      <c r="A20" s="223"/>
      <c r="B20" s="224"/>
      <c r="C20" s="254" t="s">
        <v>113</v>
      </c>
      <c r="D20" s="249"/>
      <c r="E20" s="249"/>
      <c r="F20" s="249"/>
      <c r="G20" s="249"/>
      <c r="H20" s="226"/>
      <c r="I20" s="226"/>
      <c r="J20" s="226"/>
      <c r="K20" s="226"/>
      <c r="L20" s="226"/>
      <c r="M20" s="226"/>
      <c r="N20" s="225"/>
      <c r="O20" s="225"/>
      <c r="P20" s="225"/>
      <c r="Q20" s="225"/>
      <c r="R20" s="226"/>
      <c r="S20" s="226"/>
      <c r="T20" s="226"/>
      <c r="U20" s="226"/>
      <c r="V20" s="226"/>
      <c r="W20" s="226"/>
      <c r="X20" s="226"/>
      <c r="Y20" s="226"/>
      <c r="Z20" s="216"/>
      <c r="AA20" s="216"/>
      <c r="AB20" s="216"/>
      <c r="AC20" s="216"/>
      <c r="AD20" s="216"/>
      <c r="AE20" s="216"/>
      <c r="AF20" s="216"/>
      <c r="AG20" s="216" t="s">
        <v>112</v>
      </c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48" t="str">
        <f>C20</f>
        <v>JE TVOŘENA JEDNÍM PRVKEM OHLÉHO PLECHU TL. 2 MM A PRVKEM ROVNÉHO PLECHU O TL. 6 MM, KTERÝ PLNÍ POUZE FUNKCI ZÁVAŽÍ. SPODNÍ STRANA KONSTRUKCE BUDE OPATŘENA GUMOVÝMI TERČI, KTERÉ BUDOU VYMEZOVAT PODLAHOVÉ NEROVNOSTI.</v>
      </c>
      <c r="BB20" s="216"/>
      <c r="BC20" s="216"/>
      <c r="BD20" s="216"/>
      <c r="BE20" s="216"/>
      <c r="BF20" s="216"/>
      <c r="BG20" s="216"/>
      <c r="BH20" s="216"/>
    </row>
    <row r="21" spans="1:60" outlineLevel="3" x14ac:dyDescent="0.2">
      <c r="A21" s="223"/>
      <c r="B21" s="224"/>
      <c r="C21" s="255" t="s">
        <v>114</v>
      </c>
      <c r="D21" s="227"/>
      <c r="E21" s="228"/>
      <c r="F21" s="229"/>
      <c r="G21" s="229"/>
      <c r="H21" s="226"/>
      <c r="I21" s="226"/>
      <c r="J21" s="226"/>
      <c r="K21" s="226"/>
      <c r="L21" s="226"/>
      <c r="M21" s="226"/>
      <c r="N21" s="225"/>
      <c r="O21" s="225"/>
      <c r="P21" s="225"/>
      <c r="Q21" s="225"/>
      <c r="R21" s="226"/>
      <c r="S21" s="226"/>
      <c r="T21" s="226"/>
      <c r="U21" s="226"/>
      <c r="V21" s="226"/>
      <c r="W21" s="226"/>
      <c r="X21" s="226"/>
      <c r="Y21" s="226"/>
      <c r="Z21" s="216"/>
      <c r="AA21" s="216"/>
      <c r="AB21" s="216"/>
      <c r="AC21" s="216"/>
      <c r="AD21" s="216"/>
      <c r="AE21" s="216"/>
      <c r="AF21" s="216"/>
      <c r="AG21" s="216" t="s">
        <v>112</v>
      </c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3" x14ac:dyDescent="0.2">
      <c r="A22" s="223"/>
      <c r="B22" s="224"/>
      <c r="C22" s="254" t="s">
        <v>115</v>
      </c>
      <c r="D22" s="249"/>
      <c r="E22" s="249"/>
      <c r="F22" s="249"/>
      <c r="G22" s="249"/>
      <c r="H22" s="226"/>
      <c r="I22" s="226"/>
      <c r="J22" s="226"/>
      <c r="K22" s="226"/>
      <c r="L22" s="226"/>
      <c r="M22" s="226"/>
      <c r="N22" s="225"/>
      <c r="O22" s="225"/>
      <c r="P22" s="225"/>
      <c r="Q22" s="225"/>
      <c r="R22" s="226"/>
      <c r="S22" s="226"/>
      <c r="T22" s="226"/>
      <c r="U22" s="226"/>
      <c r="V22" s="226"/>
      <c r="W22" s="226"/>
      <c r="X22" s="226"/>
      <c r="Y22" s="226"/>
      <c r="Z22" s="216"/>
      <c r="AA22" s="216"/>
      <c r="AB22" s="216"/>
      <c r="AC22" s="216"/>
      <c r="AD22" s="216"/>
      <c r="AE22" s="216"/>
      <c r="AF22" s="216"/>
      <c r="AG22" s="216" t="s">
        <v>112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3" x14ac:dyDescent="0.2">
      <c r="A23" s="223"/>
      <c r="B23" s="224"/>
      <c r="C23" s="254" t="s">
        <v>116</v>
      </c>
      <c r="D23" s="249"/>
      <c r="E23" s="249"/>
      <c r="F23" s="249"/>
      <c r="G23" s="249"/>
      <c r="H23" s="226"/>
      <c r="I23" s="226"/>
      <c r="J23" s="226"/>
      <c r="K23" s="226"/>
      <c r="L23" s="226"/>
      <c r="M23" s="226"/>
      <c r="N23" s="225"/>
      <c r="O23" s="225"/>
      <c r="P23" s="225"/>
      <c r="Q23" s="225"/>
      <c r="R23" s="226"/>
      <c r="S23" s="226"/>
      <c r="T23" s="226"/>
      <c r="U23" s="226"/>
      <c r="V23" s="226"/>
      <c r="W23" s="226"/>
      <c r="X23" s="226"/>
      <c r="Y23" s="226"/>
      <c r="Z23" s="216"/>
      <c r="AA23" s="216"/>
      <c r="AB23" s="216"/>
      <c r="AC23" s="216"/>
      <c r="AD23" s="216"/>
      <c r="AE23" s="216"/>
      <c r="AF23" s="216"/>
      <c r="AG23" s="216" t="s">
        <v>112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2" x14ac:dyDescent="0.2">
      <c r="A24" s="223"/>
      <c r="B24" s="224"/>
      <c r="C24" s="256" t="s">
        <v>122</v>
      </c>
      <c r="D24" s="230"/>
      <c r="E24" s="231">
        <v>1</v>
      </c>
      <c r="F24" s="226"/>
      <c r="G24" s="226"/>
      <c r="H24" s="226"/>
      <c r="I24" s="226"/>
      <c r="J24" s="226"/>
      <c r="K24" s="226"/>
      <c r="L24" s="226"/>
      <c r="M24" s="226"/>
      <c r="N24" s="225"/>
      <c r="O24" s="225"/>
      <c r="P24" s="225"/>
      <c r="Q24" s="225"/>
      <c r="R24" s="226"/>
      <c r="S24" s="226"/>
      <c r="T24" s="226"/>
      <c r="U24" s="226"/>
      <c r="V24" s="226"/>
      <c r="W24" s="226"/>
      <c r="X24" s="226"/>
      <c r="Y24" s="226"/>
      <c r="Z24" s="216"/>
      <c r="AA24" s="216"/>
      <c r="AB24" s="216"/>
      <c r="AC24" s="216"/>
      <c r="AD24" s="216"/>
      <c r="AE24" s="216"/>
      <c r="AF24" s="216"/>
      <c r="AG24" s="216" t="s">
        <v>118</v>
      </c>
      <c r="AH24" s="216"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3" x14ac:dyDescent="0.2">
      <c r="A25" s="223"/>
      <c r="B25" s="224"/>
      <c r="C25" s="256" t="s">
        <v>123</v>
      </c>
      <c r="D25" s="230"/>
      <c r="E25" s="231"/>
      <c r="F25" s="226"/>
      <c r="G25" s="226"/>
      <c r="H25" s="226"/>
      <c r="I25" s="226"/>
      <c r="J25" s="226"/>
      <c r="K25" s="226"/>
      <c r="L25" s="226"/>
      <c r="M25" s="226"/>
      <c r="N25" s="225"/>
      <c r="O25" s="225"/>
      <c r="P25" s="225"/>
      <c r="Q25" s="225"/>
      <c r="R25" s="226"/>
      <c r="S25" s="226"/>
      <c r="T25" s="226"/>
      <c r="U25" s="226"/>
      <c r="V25" s="226"/>
      <c r="W25" s="226"/>
      <c r="X25" s="226"/>
      <c r="Y25" s="226"/>
      <c r="Z25" s="216"/>
      <c r="AA25" s="216"/>
      <c r="AB25" s="216"/>
      <c r="AC25" s="216"/>
      <c r="AD25" s="216"/>
      <c r="AE25" s="216"/>
      <c r="AF25" s="216"/>
      <c r="AG25" s="216" t="s">
        <v>118</v>
      </c>
      <c r="AH25" s="216"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2" x14ac:dyDescent="0.2">
      <c r="A26" s="223"/>
      <c r="B26" s="224"/>
      <c r="C26" s="257"/>
      <c r="D26" s="250"/>
      <c r="E26" s="250"/>
      <c r="F26" s="250"/>
      <c r="G26" s="250"/>
      <c r="H26" s="226"/>
      <c r="I26" s="226"/>
      <c r="J26" s="226"/>
      <c r="K26" s="226"/>
      <c r="L26" s="226"/>
      <c r="M26" s="226"/>
      <c r="N26" s="225"/>
      <c r="O26" s="225"/>
      <c r="P26" s="225"/>
      <c r="Q26" s="225"/>
      <c r="R26" s="226"/>
      <c r="S26" s="226"/>
      <c r="T26" s="226"/>
      <c r="U26" s="226"/>
      <c r="V26" s="226"/>
      <c r="W26" s="226"/>
      <c r="X26" s="226"/>
      <c r="Y26" s="226"/>
      <c r="Z26" s="216"/>
      <c r="AA26" s="216"/>
      <c r="AB26" s="216"/>
      <c r="AC26" s="216"/>
      <c r="AD26" s="216"/>
      <c r="AE26" s="216"/>
      <c r="AF26" s="216"/>
      <c r="AG26" s="216" t="s">
        <v>120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x14ac:dyDescent="0.2">
      <c r="A27" s="233" t="s">
        <v>101</v>
      </c>
      <c r="B27" s="234" t="s">
        <v>67</v>
      </c>
      <c r="C27" s="251" t="s">
        <v>68</v>
      </c>
      <c r="D27" s="235"/>
      <c r="E27" s="236"/>
      <c r="F27" s="237"/>
      <c r="G27" s="237">
        <f>SUMIF(AG28:AG33,"&lt;&gt;NOR",G28:G33)</f>
        <v>0</v>
      </c>
      <c r="H27" s="237"/>
      <c r="I27" s="237">
        <f>SUM(I28:I33)</f>
        <v>0</v>
      </c>
      <c r="J27" s="237"/>
      <c r="K27" s="237">
        <f>SUM(K28:K33)</f>
        <v>0</v>
      </c>
      <c r="L27" s="237"/>
      <c r="M27" s="237">
        <f>SUM(M28:M33)</f>
        <v>0</v>
      </c>
      <c r="N27" s="236"/>
      <c r="O27" s="236">
        <f>SUM(O28:O33)</f>
        <v>0.04</v>
      </c>
      <c r="P27" s="236"/>
      <c r="Q27" s="236">
        <f>SUM(Q28:Q33)</f>
        <v>0</v>
      </c>
      <c r="R27" s="237"/>
      <c r="S27" s="237"/>
      <c r="T27" s="238"/>
      <c r="U27" s="232"/>
      <c r="V27" s="232">
        <f>SUM(V28:V33)</f>
        <v>90</v>
      </c>
      <c r="W27" s="232"/>
      <c r="X27" s="232"/>
      <c r="Y27" s="232"/>
      <c r="AG27" t="s">
        <v>102</v>
      </c>
    </row>
    <row r="28" spans="1:60" outlineLevel="1" x14ac:dyDescent="0.2">
      <c r="A28" s="240">
        <v>3</v>
      </c>
      <c r="B28" s="241" t="s">
        <v>124</v>
      </c>
      <c r="C28" s="252" t="s">
        <v>125</v>
      </c>
      <c r="D28" s="242" t="s">
        <v>126</v>
      </c>
      <c r="E28" s="243">
        <v>90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21</v>
      </c>
      <c r="M28" s="245">
        <f>G28*(1+L28/100)</f>
        <v>0</v>
      </c>
      <c r="N28" s="243">
        <v>0</v>
      </c>
      <c r="O28" s="243">
        <f>ROUND(E28*N28,2)</f>
        <v>0</v>
      </c>
      <c r="P28" s="243">
        <v>0</v>
      </c>
      <c r="Q28" s="243">
        <f>ROUND(E28*P28,2)</f>
        <v>0</v>
      </c>
      <c r="R28" s="245"/>
      <c r="S28" s="245" t="s">
        <v>106</v>
      </c>
      <c r="T28" s="246" t="s">
        <v>107</v>
      </c>
      <c r="U28" s="226">
        <v>1</v>
      </c>
      <c r="V28" s="226">
        <f>ROUND(E28*U28,2)</f>
        <v>90</v>
      </c>
      <c r="W28" s="226"/>
      <c r="X28" s="226" t="s">
        <v>127</v>
      </c>
      <c r="Y28" s="226" t="s">
        <v>109</v>
      </c>
      <c r="Z28" s="216"/>
      <c r="AA28" s="216"/>
      <c r="AB28" s="216"/>
      <c r="AC28" s="216"/>
      <c r="AD28" s="216"/>
      <c r="AE28" s="216"/>
      <c r="AF28" s="216"/>
      <c r="AG28" s="216" t="s">
        <v>128</v>
      </c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2" x14ac:dyDescent="0.2">
      <c r="A29" s="223"/>
      <c r="B29" s="224"/>
      <c r="C29" s="256" t="s">
        <v>129</v>
      </c>
      <c r="D29" s="230"/>
      <c r="E29" s="231">
        <v>90</v>
      </c>
      <c r="F29" s="226"/>
      <c r="G29" s="226"/>
      <c r="H29" s="226"/>
      <c r="I29" s="226"/>
      <c r="J29" s="226"/>
      <c r="K29" s="226"/>
      <c r="L29" s="226"/>
      <c r="M29" s="226"/>
      <c r="N29" s="225"/>
      <c r="O29" s="225"/>
      <c r="P29" s="225"/>
      <c r="Q29" s="225"/>
      <c r="R29" s="226"/>
      <c r="S29" s="226"/>
      <c r="T29" s="226"/>
      <c r="U29" s="226"/>
      <c r="V29" s="226"/>
      <c r="W29" s="226"/>
      <c r="X29" s="226"/>
      <c r="Y29" s="226"/>
      <c r="Z29" s="216"/>
      <c r="AA29" s="216"/>
      <c r="AB29" s="216"/>
      <c r="AC29" s="216"/>
      <c r="AD29" s="216"/>
      <c r="AE29" s="216"/>
      <c r="AF29" s="216"/>
      <c r="AG29" s="216" t="s">
        <v>118</v>
      </c>
      <c r="AH29" s="216">
        <v>0</v>
      </c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2" x14ac:dyDescent="0.2">
      <c r="A30" s="223"/>
      <c r="B30" s="224"/>
      <c r="C30" s="257"/>
      <c r="D30" s="250"/>
      <c r="E30" s="250"/>
      <c r="F30" s="250"/>
      <c r="G30" s="250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26"/>
      <c r="Z30" s="216"/>
      <c r="AA30" s="216"/>
      <c r="AB30" s="216"/>
      <c r="AC30" s="216"/>
      <c r="AD30" s="216"/>
      <c r="AE30" s="216"/>
      <c r="AF30" s="216"/>
      <c r="AG30" s="216" t="s">
        <v>120</v>
      </c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40">
        <v>4</v>
      </c>
      <c r="B31" s="241" t="s">
        <v>130</v>
      </c>
      <c r="C31" s="252" t="s">
        <v>131</v>
      </c>
      <c r="D31" s="242" t="s">
        <v>105</v>
      </c>
      <c r="E31" s="243">
        <v>38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3">
        <v>1E-3</v>
      </c>
      <c r="O31" s="243">
        <f>ROUND(E31*N31,2)</f>
        <v>0.04</v>
      </c>
      <c r="P31" s="243">
        <v>0</v>
      </c>
      <c r="Q31" s="243">
        <f>ROUND(E31*P31,2)</f>
        <v>0</v>
      </c>
      <c r="R31" s="245"/>
      <c r="S31" s="245" t="s">
        <v>106</v>
      </c>
      <c r="T31" s="246" t="s">
        <v>107</v>
      </c>
      <c r="U31" s="226">
        <v>0</v>
      </c>
      <c r="V31" s="226">
        <f>ROUND(E31*U31,2)</f>
        <v>0</v>
      </c>
      <c r="W31" s="226"/>
      <c r="X31" s="226" t="s">
        <v>108</v>
      </c>
      <c r="Y31" s="226" t="s">
        <v>109</v>
      </c>
      <c r="Z31" s="216"/>
      <c r="AA31" s="216"/>
      <c r="AB31" s="216"/>
      <c r="AC31" s="216"/>
      <c r="AD31" s="216"/>
      <c r="AE31" s="216"/>
      <c r="AF31" s="216"/>
      <c r="AG31" s="216" t="s">
        <v>110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2" x14ac:dyDescent="0.2">
      <c r="A32" s="223"/>
      <c r="B32" s="224"/>
      <c r="C32" s="256" t="s">
        <v>132</v>
      </c>
      <c r="D32" s="230"/>
      <c r="E32" s="231">
        <v>38</v>
      </c>
      <c r="F32" s="226"/>
      <c r="G32" s="226"/>
      <c r="H32" s="226"/>
      <c r="I32" s="226"/>
      <c r="J32" s="226"/>
      <c r="K32" s="226"/>
      <c r="L32" s="226"/>
      <c r="M32" s="226"/>
      <c r="N32" s="225"/>
      <c r="O32" s="225"/>
      <c r="P32" s="225"/>
      <c r="Q32" s="225"/>
      <c r="R32" s="226"/>
      <c r="S32" s="226"/>
      <c r="T32" s="226"/>
      <c r="U32" s="226"/>
      <c r="V32" s="226"/>
      <c r="W32" s="226"/>
      <c r="X32" s="226"/>
      <c r="Y32" s="226"/>
      <c r="Z32" s="216"/>
      <c r="AA32" s="216"/>
      <c r="AB32" s="216"/>
      <c r="AC32" s="216"/>
      <c r="AD32" s="216"/>
      <c r="AE32" s="216"/>
      <c r="AF32" s="216"/>
      <c r="AG32" s="216" t="s">
        <v>118</v>
      </c>
      <c r="AH32" s="216">
        <v>0</v>
      </c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2" x14ac:dyDescent="0.2">
      <c r="A33" s="223"/>
      <c r="B33" s="224"/>
      <c r="C33" s="257"/>
      <c r="D33" s="250"/>
      <c r="E33" s="250"/>
      <c r="F33" s="250"/>
      <c r="G33" s="250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26"/>
      <c r="Z33" s="216"/>
      <c r="AA33" s="216"/>
      <c r="AB33" s="216"/>
      <c r="AC33" s="216"/>
      <c r="AD33" s="216"/>
      <c r="AE33" s="216"/>
      <c r="AF33" s="216"/>
      <c r="AG33" s="216" t="s">
        <v>120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x14ac:dyDescent="0.2">
      <c r="A34" s="233" t="s">
        <v>101</v>
      </c>
      <c r="B34" s="234" t="s">
        <v>69</v>
      </c>
      <c r="C34" s="251" t="s">
        <v>70</v>
      </c>
      <c r="D34" s="235"/>
      <c r="E34" s="236"/>
      <c r="F34" s="237"/>
      <c r="G34" s="237">
        <f>SUMIF(AG35:AG46,"&lt;&gt;NOR",G35:G46)</f>
        <v>0</v>
      </c>
      <c r="H34" s="237"/>
      <c r="I34" s="237">
        <f>SUM(I35:I46)</f>
        <v>0</v>
      </c>
      <c r="J34" s="237"/>
      <c r="K34" s="237">
        <f>SUM(K35:K46)</f>
        <v>0</v>
      </c>
      <c r="L34" s="237"/>
      <c r="M34" s="237">
        <f>SUM(M35:M46)</f>
        <v>0</v>
      </c>
      <c r="N34" s="236"/>
      <c r="O34" s="236">
        <f>SUM(O35:O46)</f>
        <v>0.01</v>
      </c>
      <c r="P34" s="236"/>
      <c r="Q34" s="236">
        <f>SUM(Q35:Q46)</f>
        <v>0</v>
      </c>
      <c r="R34" s="237"/>
      <c r="S34" s="237"/>
      <c r="T34" s="238"/>
      <c r="U34" s="232"/>
      <c r="V34" s="232">
        <f>SUM(V35:V46)</f>
        <v>0</v>
      </c>
      <c r="W34" s="232"/>
      <c r="X34" s="232"/>
      <c r="Y34" s="232"/>
      <c r="AG34" t="s">
        <v>102</v>
      </c>
    </row>
    <row r="35" spans="1:60" ht="22.5" outlineLevel="1" x14ac:dyDescent="0.2">
      <c r="A35" s="240">
        <v>5</v>
      </c>
      <c r="B35" s="241" t="s">
        <v>133</v>
      </c>
      <c r="C35" s="252" t="s">
        <v>134</v>
      </c>
      <c r="D35" s="242" t="s">
        <v>105</v>
      </c>
      <c r="E35" s="243">
        <v>19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21</v>
      </c>
      <c r="M35" s="245">
        <f>G35*(1+L35/100)</f>
        <v>0</v>
      </c>
      <c r="N35" s="243">
        <v>5.0000000000000001E-4</v>
      </c>
      <c r="O35" s="243">
        <f>ROUND(E35*N35,2)</f>
        <v>0.01</v>
      </c>
      <c r="P35" s="243">
        <v>0</v>
      </c>
      <c r="Q35" s="243">
        <f>ROUND(E35*P35,2)</f>
        <v>0</v>
      </c>
      <c r="R35" s="245"/>
      <c r="S35" s="245" t="s">
        <v>106</v>
      </c>
      <c r="T35" s="246" t="s">
        <v>107</v>
      </c>
      <c r="U35" s="226">
        <v>0</v>
      </c>
      <c r="V35" s="226">
        <f>ROUND(E35*U35,2)</f>
        <v>0</v>
      </c>
      <c r="W35" s="226"/>
      <c r="X35" s="226" t="s">
        <v>135</v>
      </c>
      <c r="Y35" s="226" t="s">
        <v>109</v>
      </c>
      <c r="Z35" s="216"/>
      <c r="AA35" s="216"/>
      <c r="AB35" s="216"/>
      <c r="AC35" s="216"/>
      <c r="AD35" s="216"/>
      <c r="AE35" s="216"/>
      <c r="AF35" s="216"/>
      <c r="AG35" s="216" t="s">
        <v>136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2" x14ac:dyDescent="0.2">
      <c r="A36" s="223"/>
      <c r="B36" s="224"/>
      <c r="C36" s="253" t="s">
        <v>137</v>
      </c>
      <c r="D36" s="247"/>
      <c r="E36" s="247"/>
      <c r="F36" s="247"/>
      <c r="G36" s="247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26"/>
      <c r="Z36" s="216"/>
      <c r="AA36" s="216"/>
      <c r="AB36" s="216"/>
      <c r="AC36" s="216"/>
      <c r="AD36" s="216"/>
      <c r="AE36" s="216"/>
      <c r="AF36" s="216"/>
      <c r="AG36" s="216" t="s">
        <v>112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ht="45" outlineLevel="3" x14ac:dyDescent="0.2">
      <c r="A37" s="223"/>
      <c r="B37" s="224"/>
      <c r="C37" s="254" t="s">
        <v>138</v>
      </c>
      <c r="D37" s="249"/>
      <c r="E37" s="249"/>
      <c r="F37" s="249"/>
      <c r="G37" s="249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6"/>
      <c r="AA37" s="216"/>
      <c r="AB37" s="216"/>
      <c r="AC37" s="216"/>
      <c r="AD37" s="216"/>
      <c r="AE37" s="216"/>
      <c r="AF37" s="216"/>
      <c r="AG37" s="216" t="s">
        <v>112</v>
      </c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48" t="str">
        <f>C37</f>
        <v>PANEL JE TVOŘEN DVĚMA HLINÍKOVÝMI "U" PROFILY, KTERÉ JSOU NA ZADNÍ HRANĚ SVAŘENY K ROVNÉMU PROFIU TL. 6 MM. PŘES TENTO ROVNÝ PROFIL JE CELÁ KONSTRUKCE KOTVENA DO STĚNY POMOCÍ VRUTŮ A HMOŽDINEK (SNADNÁ DEMONTÁŽ). DO PŘIKOTVENÉ KONSTRUKCE BUDE VSUNUT OBOUSTRANĚ POLEPENÝ PANEL DIBOND 8-9 MM. KOTVÍCÍ PRVKY BUDOU KRYTY NÁVLEKY.</v>
      </c>
      <c r="BB37" s="216"/>
      <c r="BC37" s="216"/>
      <c r="BD37" s="216"/>
      <c r="BE37" s="216"/>
      <c r="BF37" s="216"/>
      <c r="BG37" s="216"/>
      <c r="BH37" s="216"/>
    </row>
    <row r="38" spans="1:60" outlineLevel="3" x14ac:dyDescent="0.2">
      <c r="A38" s="223"/>
      <c r="B38" s="224"/>
      <c r="C38" s="255" t="s">
        <v>114</v>
      </c>
      <c r="D38" s="227"/>
      <c r="E38" s="228"/>
      <c r="F38" s="229"/>
      <c r="G38" s="229"/>
      <c r="H38" s="226"/>
      <c r="I38" s="226"/>
      <c r="J38" s="226"/>
      <c r="K38" s="226"/>
      <c r="L38" s="226"/>
      <c r="M38" s="226"/>
      <c r="N38" s="225"/>
      <c r="O38" s="225"/>
      <c r="P38" s="225"/>
      <c r="Q38" s="225"/>
      <c r="R38" s="226"/>
      <c r="S38" s="226"/>
      <c r="T38" s="226"/>
      <c r="U38" s="226"/>
      <c r="V38" s="226"/>
      <c r="W38" s="226"/>
      <c r="X38" s="226"/>
      <c r="Y38" s="226"/>
      <c r="Z38" s="216"/>
      <c r="AA38" s="216"/>
      <c r="AB38" s="216"/>
      <c r="AC38" s="216"/>
      <c r="AD38" s="216"/>
      <c r="AE38" s="216"/>
      <c r="AF38" s="216"/>
      <c r="AG38" s="216" t="s">
        <v>112</v>
      </c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3" x14ac:dyDescent="0.2">
      <c r="A39" s="223"/>
      <c r="B39" s="224"/>
      <c r="C39" s="254" t="s">
        <v>115</v>
      </c>
      <c r="D39" s="249"/>
      <c r="E39" s="249"/>
      <c r="F39" s="249"/>
      <c r="G39" s="249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26"/>
      <c r="Z39" s="216"/>
      <c r="AA39" s="216"/>
      <c r="AB39" s="216"/>
      <c r="AC39" s="216"/>
      <c r="AD39" s="216"/>
      <c r="AE39" s="216"/>
      <c r="AF39" s="216"/>
      <c r="AG39" s="216" t="s">
        <v>112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3" x14ac:dyDescent="0.2">
      <c r="A40" s="223"/>
      <c r="B40" s="224"/>
      <c r="C40" s="254" t="s">
        <v>139</v>
      </c>
      <c r="D40" s="249"/>
      <c r="E40" s="249"/>
      <c r="F40" s="249"/>
      <c r="G40" s="249"/>
      <c r="H40" s="226"/>
      <c r="I40" s="226"/>
      <c r="J40" s="226"/>
      <c r="K40" s="226"/>
      <c r="L40" s="226"/>
      <c r="M40" s="226"/>
      <c r="N40" s="225"/>
      <c r="O40" s="225"/>
      <c r="P40" s="225"/>
      <c r="Q40" s="225"/>
      <c r="R40" s="226"/>
      <c r="S40" s="226"/>
      <c r="T40" s="226"/>
      <c r="U40" s="226"/>
      <c r="V40" s="226"/>
      <c r="W40" s="226"/>
      <c r="X40" s="226"/>
      <c r="Y40" s="226"/>
      <c r="Z40" s="216"/>
      <c r="AA40" s="216"/>
      <c r="AB40" s="216"/>
      <c r="AC40" s="216"/>
      <c r="AD40" s="216"/>
      <c r="AE40" s="216"/>
      <c r="AF40" s="216"/>
      <c r="AG40" s="216" t="s">
        <v>112</v>
      </c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3" x14ac:dyDescent="0.2">
      <c r="A41" s="223"/>
      <c r="B41" s="224"/>
      <c r="C41" s="255" t="s">
        <v>114</v>
      </c>
      <c r="D41" s="227"/>
      <c r="E41" s="228"/>
      <c r="F41" s="229"/>
      <c r="G41" s="229"/>
      <c r="H41" s="226"/>
      <c r="I41" s="226"/>
      <c r="J41" s="226"/>
      <c r="K41" s="226"/>
      <c r="L41" s="226"/>
      <c r="M41" s="226"/>
      <c r="N41" s="225"/>
      <c r="O41" s="225"/>
      <c r="P41" s="225"/>
      <c r="Q41" s="225"/>
      <c r="R41" s="226"/>
      <c r="S41" s="226"/>
      <c r="T41" s="226"/>
      <c r="U41" s="226"/>
      <c r="V41" s="226"/>
      <c r="W41" s="226"/>
      <c r="X41" s="226"/>
      <c r="Y41" s="226"/>
      <c r="Z41" s="216"/>
      <c r="AA41" s="216"/>
      <c r="AB41" s="216"/>
      <c r="AC41" s="216"/>
      <c r="AD41" s="216"/>
      <c r="AE41" s="216"/>
      <c r="AF41" s="216"/>
      <c r="AG41" s="216" t="s">
        <v>112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3" x14ac:dyDescent="0.2">
      <c r="A42" s="223"/>
      <c r="B42" s="224"/>
      <c r="C42" s="255" t="s">
        <v>114</v>
      </c>
      <c r="D42" s="227"/>
      <c r="E42" s="228"/>
      <c r="F42" s="229"/>
      <c r="G42" s="229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6"/>
      <c r="AA42" s="216"/>
      <c r="AB42" s="216"/>
      <c r="AC42" s="216"/>
      <c r="AD42" s="216"/>
      <c r="AE42" s="216"/>
      <c r="AF42" s="216"/>
      <c r="AG42" s="216" t="s">
        <v>112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3" x14ac:dyDescent="0.2">
      <c r="A43" s="223"/>
      <c r="B43" s="224"/>
      <c r="C43" s="254" t="s">
        <v>140</v>
      </c>
      <c r="D43" s="249"/>
      <c r="E43" s="249"/>
      <c r="F43" s="249"/>
      <c r="G43" s="249"/>
      <c r="H43" s="226"/>
      <c r="I43" s="226"/>
      <c r="J43" s="226"/>
      <c r="K43" s="226"/>
      <c r="L43" s="226"/>
      <c r="M43" s="226"/>
      <c r="N43" s="225"/>
      <c r="O43" s="225"/>
      <c r="P43" s="225"/>
      <c r="Q43" s="225"/>
      <c r="R43" s="226"/>
      <c r="S43" s="226"/>
      <c r="T43" s="226"/>
      <c r="U43" s="226"/>
      <c r="V43" s="226"/>
      <c r="W43" s="226"/>
      <c r="X43" s="226"/>
      <c r="Y43" s="226"/>
      <c r="Z43" s="216"/>
      <c r="AA43" s="216"/>
      <c r="AB43" s="216"/>
      <c r="AC43" s="216"/>
      <c r="AD43" s="216"/>
      <c r="AE43" s="216"/>
      <c r="AF43" s="216"/>
      <c r="AG43" s="216" t="s">
        <v>112</v>
      </c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2" x14ac:dyDescent="0.2">
      <c r="A44" s="223"/>
      <c r="B44" s="224"/>
      <c r="C44" s="256" t="s">
        <v>141</v>
      </c>
      <c r="D44" s="230"/>
      <c r="E44" s="231">
        <v>19</v>
      </c>
      <c r="F44" s="226"/>
      <c r="G44" s="226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26"/>
      <c r="Z44" s="216"/>
      <c r="AA44" s="216"/>
      <c r="AB44" s="216"/>
      <c r="AC44" s="216"/>
      <c r="AD44" s="216"/>
      <c r="AE44" s="216"/>
      <c r="AF44" s="216"/>
      <c r="AG44" s="216" t="s">
        <v>118</v>
      </c>
      <c r="AH44" s="216">
        <v>0</v>
      </c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3" x14ac:dyDescent="0.2">
      <c r="A45" s="223"/>
      <c r="B45" s="224"/>
      <c r="C45" s="256" t="s">
        <v>142</v>
      </c>
      <c r="D45" s="230"/>
      <c r="E45" s="231"/>
      <c r="F45" s="226"/>
      <c r="G45" s="226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26"/>
      <c r="Z45" s="216"/>
      <c r="AA45" s="216"/>
      <c r="AB45" s="216"/>
      <c r="AC45" s="216"/>
      <c r="AD45" s="216"/>
      <c r="AE45" s="216"/>
      <c r="AF45" s="216"/>
      <c r="AG45" s="216" t="s">
        <v>118</v>
      </c>
      <c r="AH45" s="216">
        <v>0</v>
      </c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2" x14ac:dyDescent="0.2">
      <c r="A46" s="223"/>
      <c r="B46" s="224"/>
      <c r="C46" s="257"/>
      <c r="D46" s="250"/>
      <c r="E46" s="250"/>
      <c r="F46" s="250"/>
      <c r="G46" s="250"/>
      <c r="H46" s="226"/>
      <c r="I46" s="226"/>
      <c r="J46" s="226"/>
      <c r="K46" s="226"/>
      <c r="L46" s="226"/>
      <c r="M46" s="226"/>
      <c r="N46" s="225"/>
      <c r="O46" s="225"/>
      <c r="P46" s="225"/>
      <c r="Q46" s="225"/>
      <c r="R46" s="226"/>
      <c r="S46" s="226"/>
      <c r="T46" s="226"/>
      <c r="U46" s="226"/>
      <c r="V46" s="226"/>
      <c r="W46" s="226"/>
      <c r="X46" s="226"/>
      <c r="Y46" s="226"/>
      <c r="Z46" s="216"/>
      <c r="AA46" s="216"/>
      <c r="AB46" s="216"/>
      <c r="AC46" s="216"/>
      <c r="AD46" s="216"/>
      <c r="AE46" s="216"/>
      <c r="AF46" s="216"/>
      <c r="AG46" s="216" t="s">
        <v>120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x14ac:dyDescent="0.2">
      <c r="A47" s="3"/>
      <c r="B47" s="4"/>
      <c r="C47" s="258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v>15</v>
      </c>
      <c r="AF47">
        <v>21</v>
      </c>
      <c r="AG47" t="s">
        <v>87</v>
      </c>
    </row>
    <row r="48" spans="1:60" x14ac:dyDescent="0.2">
      <c r="A48" s="219"/>
      <c r="B48" s="220" t="s">
        <v>29</v>
      </c>
      <c r="C48" s="259"/>
      <c r="D48" s="221"/>
      <c r="E48" s="222"/>
      <c r="F48" s="222"/>
      <c r="G48" s="239">
        <f>G8+G27+G34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f>SUMIF(L7:L46,AE47,G7:G46)</f>
        <v>0</v>
      </c>
      <c r="AF48">
        <f>SUMIF(L7:L46,AF47,G7:G46)</f>
        <v>0</v>
      </c>
      <c r="AG48" t="s">
        <v>143</v>
      </c>
    </row>
    <row r="49" spans="3:33" x14ac:dyDescent="0.2">
      <c r="C49" s="260"/>
      <c r="D49" s="10"/>
      <c r="AG49" t="s">
        <v>144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lHmrEWNJnldUepHPpnemC3OzwqkMCRdz/sTrqA/5Dkv6fq7s8EsDuhjbrgWOYu1bQkWNn1hBQuSvL4MQeZk+Q==" saltValue="oMJJXZzDFVkxDNHpIa7wQQ==" spinCount="100000" sheet="1" formatRows="0"/>
  <mergeCells count="22">
    <mergeCell ref="C39:G39"/>
    <mergeCell ref="C40:G40"/>
    <mergeCell ref="C43:G43"/>
    <mergeCell ref="C46:G46"/>
    <mergeCell ref="C23:G23"/>
    <mergeCell ref="C26:G26"/>
    <mergeCell ref="C30:G30"/>
    <mergeCell ref="C33:G33"/>
    <mergeCell ref="C36:G36"/>
    <mergeCell ref="C37:G37"/>
    <mergeCell ref="C13:G13"/>
    <mergeCell ref="C14:G14"/>
    <mergeCell ref="C17:G17"/>
    <mergeCell ref="C19:G19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M1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'M1 01 Pol'!Názvy_tisku</vt:lpstr>
      <vt:lpstr>oadresa</vt:lpstr>
      <vt:lpstr>Stavba!Objednatel</vt:lpstr>
      <vt:lpstr>Stavba!Objekt</vt:lpstr>
      <vt:lpstr>'M1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Katka</cp:lastModifiedBy>
  <cp:lastPrinted>2019-03-19T12:27:02Z</cp:lastPrinted>
  <dcterms:created xsi:type="dcterms:W3CDTF">2009-04-08T07:15:50Z</dcterms:created>
  <dcterms:modified xsi:type="dcterms:W3CDTF">2022-08-03T18:16:07Z</dcterms:modified>
</cp:coreProperties>
</file>